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CM312\OneDrive - Danish Refugee Council\DRC Sudan\D\DRC - Sudan\01. Procurements\2024\ITB-SDN-KRT-2024-001 Emergency Shelter Kit\"/>
    </mc:Choice>
  </mc:AlternateContent>
  <xr:revisionPtr revIDLastSave="0" documentId="6_{8C37A169-D6DB-406E-8774-0CC43B550B8C}" xr6:coauthVersionLast="36" xr6:coauthVersionMax="47" xr10:uidLastSave="{00000000-0000-0000-0000-000000000000}"/>
  <bookViews>
    <workbookView xWindow="-110" yWindow="-110" windowWidth="19430" windowHeight="10310" activeTab="1" xr2:uid="{00000000-000D-0000-FFFF-FFFF00000000}"/>
  </bookViews>
  <sheets>
    <sheet name="Annex A.1 Bid Form (Technical) " sheetId="1" r:id="rId1"/>
    <sheet name="Annex A.2  Bid Form (Financial)" sheetId="2" r:id="rId2"/>
  </sheets>
  <definedNames>
    <definedName name="_xlnm._FilterDatabase" localSheetId="0" hidden="1">'Annex A.1 Bid Form (Technical) '!$A$3:$K$14</definedName>
    <definedName name="_xlnm.Print_Area" localSheetId="0">'Annex A.1 Bid Form (Technical) '!$A$1:$J$27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A14" i="2"/>
  <c r="B14" i="2"/>
  <c r="C14" i="2"/>
  <c r="D14" i="2"/>
  <c r="E14" i="2"/>
  <c r="F14" i="2"/>
  <c r="B5" i="2"/>
  <c r="C5" i="2"/>
  <c r="D5" i="2"/>
  <c r="E5" i="2"/>
  <c r="F5" i="2"/>
  <c r="B6" i="2"/>
  <c r="C6" i="2"/>
  <c r="D6" i="2"/>
  <c r="E6" i="2"/>
  <c r="F6" i="2"/>
  <c r="B7" i="2"/>
  <c r="C7" i="2"/>
  <c r="D7" i="2"/>
  <c r="E7" i="2"/>
  <c r="F7" i="2"/>
  <c r="B8" i="2"/>
  <c r="C8" i="2"/>
  <c r="D8" i="2"/>
  <c r="E8" i="2"/>
  <c r="F8" i="2"/>
  <c r="B9" i="2"/>
  <c r="C9" i="2"/>
  <c r="D9" i="2"/>
  <c r="E9" i="2"/>
  <c r="F9" i="2"/>
  <c r="B10" i="2"/>
  <c r="C10" i="2"/>
  <c r="D10" i="2"/>
  <c r="E10" i="2"/>
  <c r="F10" i="2"/>
  <c r="B11" i="2"/>
  <c r="C11" i="2"/>
  <c r="D11" i="2"/>
  <c r="E11" i="2"/>
  <c r="F11" i="2"/>
  <c r="B12" i="2"/>
  <c r="C12" i="2"/>
  <c r="D12" i="2"/>
  <c r="E12" i="2"/>
  <c r="F12" i="2"/>
  <c r="B13" i="2"/>
  <c r="C13" i="2"/>
  <c r="D13" i="2"/>
  <c r="E13" i="2"/>
  <c r="F13" i="2"/>
  <c r="B4" i="2"/>
  <c r="C4" i="2"/>
  <c r="D4" i="2"/>
  <c r="E4" i="2"/>
  <c r="F4" i="2"/>
  <c r="A11" i="2"/>
  <c r="A10" i="2"/>
  <c r="A9" i="2"/>
  <c r="A8" i="2"/>
  <c r="A7" i="2"/>
  <c r="G9" i="1"/>
  <c r="G10" i="1"/>
  <c r="G8" i="1"/>
  <c r="G7" i="1"/>
  <c r="G13" i="1" l="1"/>
  <c r="G12" i="1"/>
  <c r="A13" i="2"/>
  <c r="A12" i="2"/>
  <c r="G14" i="1" l="1"/>
  <c r="G11" i="1"/>
  <c r="G6" i="1"/>
  <c r="G4" i="1"/>
  <c r="G5" i="1"/>
  <c r="C1" i="2" l="1"/>
  <c r="A5" i="2" l="1"/>
  <c r="A6" i="2"/>
  <c r="A4" i="2"/>
  <c r="I15" i="2"/>
  <c r="I17" i="2" s="1"/>
  <c r="C20" i="2"/>
  <c r="C19" i="2"/>
</calcChain>
</file>

<file path=xl/sharedStrings.xml><?xml version="1.0" encoding="utf-8"?>
<sst xmlns="http://schemas.openxmlformats.org/spreadsheetml/2006/main" count="113" uniqueCount="72">
  <si>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</si>
  <si>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</si>
  <si>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</si>
  <si>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</si>
  <si>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</si>
  <si>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</si>
  <si>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</si>
  <si>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</si>
  <si>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</si>
  <si>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</si>
  <si>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</si>
  <si>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Quantity offered</t>
  </si>
  <si>
    <t>Delivery time required (days after contract signature):</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</si>
  <si>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</si>
  <si>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</si>
  <si>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</si>
  <si>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</si>
  <si>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</si>
  <si>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</si>
  <si>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</si>
  <si>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days after closing of ITB</t>
  </si>
  <si>
    <t>Bid validity period offered:</t>
  </si>
  <si>
    <t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</si>
  <si>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</si>
  <si>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</si>
  <si>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</si>
  <si>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</si>
  <si>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</si>
  <si>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</si>
  <si>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</si>
  <si>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</si>
  <si>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</si>
  <si>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</si>
  <si>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</si>
  <si>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Unit Price</t>
  </si>
  <si>
    <t xml:space="preserve">Total Price </t>
  </si>
  <si>
    <t>Total cost (including packing and delivery loading and unloading)</t>
  </si>
  <si>
    <t>Sub-total</t>
  </si>
  <si>
    <t>Any other costs (please specify)</t>
  </si>
  <si>
    <t>Currency of Tender:</t>
  </si>
  <si>
    <t>USD</t>
  </si>
  <si>
    <t>Currency of Bid:</t>
  </si>
  <si>
    <t>Date:</t>
  </si>
  <si>
    <r>
      <rPr>
        <b/>
        <u/>
        <sz val="12"/>
        <color theme="1"/>
        <rFont val="Calibri"/>
        <family val="2"/>
        <scheme val="minor"/>
      </rPr>
      <t>Not less than 2.5 meter length,</t>
    </r>
    <r>
      <rPr>
        <b/>
        <sz val="12"/>
        <color theme="1"/>
        <rFont val="Calibri"/>
        <family val="2"/>
        <scheme val="minor"/>
      </rPr>
      <t xml:space="preserve"> Side Short Poles/Sheba (Y pole) (3" dia top to bottom, tolerance +- 2%)
</t>
    </r>
    <r>
      <rPr>
        <sz val="12"/>
        <color theme="1"/>
        <rFont val="Calibri"/>
        <family val="2"/>
        <scheme val="minor"/>
      </rPr>
      <t xml:space="preserve">The hardwood can be of Ban, Sahab or babanus tree, fresh local harvest, with bark unstripped, free from decay, insect attack, rot pockets any damages caused by handling and processing. </t>
    </r>
  </si>
  <si>
    <r>
      <rPr>
        <b/>
        <u/>
        <sz val="12"/>
        <color theme="1"/>
        <rFont val="Calibri"/>
        <family val="2"/>
        <scheme val="minor"/>
      </rPr>
      <t>Not less than 5.0 meter length</t>
    </r>
    <r>
      <rPr>
        <b/>
        <sz val="12"/>
        <color theme="1"/>
        <rFont val="Calibri"/>
        <family val="2"/>
        <scheme val="minor"/>
      </rPr>
      <t>, Long Poles * Purlins (3" dia top to bottom, tolerance +- 2%)</t>
    </r>
    <r>
      <rPr>
        <sz val="12"/>
        <color theme="1"/>
        <rFont val="Calibri"/>
        <family val="2"/>
        <scheme val="minor"/>
      </rPr>
      <t xml:space="preserve">
The wood can be of Ban, Sahab or babanus tree The hardwood can be of Ban, Sahab or babanus tree, fresh local harvest, with bark unstripped, free from decay, insect attack, rot pockets any damages caused by handling and processing. </t>
    </r>
  </si>
  <si>
    <r>
      <rPr>
        <b/>
        <u/>
        <sz val="12"/>
        <color theme="1"/>
        <rFont val="Calibri"/>
        <family val="2"/>
      </rPr>
      <t>Not less than 4.0 meter length</t>
    </r>
    <r>
      <rPr>
        <b/>
        <sz val="12"/>
        <color theme="1"/>
        <rFont val="Calibri"/>
        <family val="2"/>
      </rPr>
      <t>, Bamboo Stick  (@ 2" dia top to bottom, tolerance +- 2%) for Curved Roof @ 20cm</t>
    </r>
    <r>
      <rPr>
        <sz val="12"/>
        <color theme="1"/>
        <rFont val="Calibri"/>
        <family val="2"/>
      </rPr>
      <t xml:space="preserve">
Bamboo should free from decay, insect attack, rot pockets any damages caused by handling and processing ( 10pcs per bunddle)</t>
    </r>
  </si>
  <si>
    <r>
      <rPr>
        <b/>
        <sz val="12"/>
        <color theme="1"/>
        <rFont val="Calibri"/>
        <family val="2"/>
      </rPr>
      <t>Shargani (4x1.8m)</t>
    </r>
    <r>
      <rPr>
        <sz val="12"/>
        <color theme="1"/>
        <rFont val="Calibri"/>
        <family val="2"/>
      </rPr>
      <t xml:space="preserve"> for the roofing (total required/shelter 18 m2)</t>
    </r>
  </si>
  <si>
    <r>
      <t xml:space="preserve">Hazeer/Reed Rush Mat for walls/sides (4x1.8 meters) </t>
    </r>
    <r>
      <rPr>
        <sz val="12"/>
        <color theme="1"/>
        <rFont val="Calibri"/>
        <family val="2"/>
      </rPr>
      <t>(Good quality for Bamboo Stick slice for Roof )</t>
    </r>
  </si>
  <si>
    <r>
      <rPr>
        <sz val="12"/>
        <color theme="1"/>
        <rFont val="Calibri"/>
        <family val="2"/>
      </rPr>
      <t>Locally Produced Rope</t>
    </r>
    <r>
      <rPr>
        <b/>
        <sz val="12"/>
        <color theme="1"/>
        <rFont val="Calibri"/>
        <family val="2"/>
      </rPr>
      <t xml:space="preserve"> (Jamica)</t>
    </r>
  </si>
  <si>
    <r>
      <rPr>
        <b/>
        <sz val="12"/>
        <color theme="1"/>
        <rFont val="Calibri"/>
        <family val="2"/>
        <scheme val="minor"/>
      </rPr>
      <t xml:space="preserve">Shovel </t>
    </r>
    <r>
      <rPr>
        <sz val="12"/>
        <color theme="1"/>
        <rFont val="Calibri"/>
        <family val="2"/>
        <scheme val="minor"/>
      </rPr>
      <t xml:space="preserve">(Complete) heavy duty good quality </t>
    </r>
  </si>
  <si>
    <r>
      <rPr>
        <b/>
        <sz val="12"/>
        <color theme="1"/>
        <rFont val="Calibri"/>
        <family val="2"/>
        <scheme val="minor"/>
      </rPr>
      <t xml:space="preserve">Axe </t>
    </r>
    <r>
      <rPr>
        <sz val="12"/>
        <color theme="1"/>
        <rFont val="Calibri"/>
        <family val="2"/>
        <scheme val="minor"/>
      </rPr>
      <t>- Complete with wooden handle, heavy duty - good quality</t>
    </r>
  </si>
  <si>
    <r>
      <rPr>
        <b/>
        <sz val="12"/>
        <color theme="1"/>
        <rFont val="Calibri"/>
        <family val="2"/>
        <scheme val="minor"/>
      </rPr>
      <t>Straight Corrugated Digging Bar</t>
    </r>
    <r>
      <rPr>
        <sz val="12"/>
        <color theme="1"/>
        <rFont val="Calibri"/>
        <family val="2"/>
        <scheme val="minor"/>
      </rPr>
      <t>, made from rebar at least  Dia 22 mm, 1 M long</t>
    </r>
  </si>
  <si>
    <r>
      <t xml:space="preserve">Binding wire </t>
    </r>
    <r>
      <rPr>
        <sz val="12"/>
        <color theme="1"/>
        <rFont val="Calibri"/>
        <family val="2"/>
        <scheme val="minor"/>
      </rPr>
      <t>for the roof bracing</t>
    </r>
  </si>
  <si>
    <t>type: tarpaulin with blue strips and eyelets-waterproof root-proof and UV-resistant reinforced plastic tarpaulin made of woven high-density black polyethylene (HDPE) fibers warp X weft, laminated on both sides with low density polyethylene (LDPE) Coating.
color: white
size: 4X4m</t>
  </si>
  <si>
    <t>Pcs</t>
  </si>
  <si>
    <t>Bunddle</t>
  </si>
  <si>
    <t>Kg</t>
  </si>
  <si>
    <t>Sheba Poles</t>
  </si>
  <si>
    <t>Wooden Poles</t>
  </si>
  <si>
    <t>Bamboo Sticks</t>
  </si>
  <si>
    <t>Shargani</t>
  </si>
  <si>
    <t>Hazeer/Reed Rush</t>
  </si>
  <si>
    <t>Jamaica Rope</t>
  </si>
  <si>
    <t>Shovel</t>
  </si>
  <si>
    <t>Axe</t>
  </si>
  <si>
    <t>Digging Spear</t>
  </si>
  <si>
    <t>Binding Wire</t>
  </si>
  <si>
    <t>Plastic Sheet</t>
  </si>
  <si>
    <t>Gadref DRC Sudan, warehouse</t>
  </si>
  <si>
    <t>30 days</t>
  </si>
  <si>
    <t xml:space="preserve">Gedaref </t>
  </si>
  <si>
    <t>ITB reference number: _ITB-SDN-KRT-2024-001 Emergency Shelter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</si>
</sst>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3"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font>
    <font>
      <sz val="8"/>
      <color theme="0"/>
      <name val="Calibri"/>
      <family val="2"/>
    </font>
    <font>
      <sz val="10"/>
      <color rgb="FF000000"/>
      <name val="Times New Roman"/>
      <family val="1"/>
    </font>
    <font>
      <b/>
      <u/>
      <sz val="12"/>
      <color theme="1"/>
      <name val="Calibri"/>
      <family val="2"/>
      <scheme val="minor"/>
    </font>
    <font>
      <b/>
      <u/>
      <sz val="12"/>
      <color theme="1"/>
      <name val="Calibri"/>
      <family val="2"/>
    </font>
    <font>
      <sz val="11"/>
      <color theme="1"/>
      <name val="Calibri"/>
      <family val="2"/>
      <charset val="178"/>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4">
    <xf numFmtId="0" fontId="0" fillId="0" borderId="0"/>
    <xf numFmtId="41" fontId="14" fillId="0" borderId="0" applyFont="0" applyFill="0" applyBorder="0" applyAlignment="0" applyProtection="0"/>
    <xf numFmtId="0" fontId="18" fillId="0" borderId="0"/>
    <xf numFmtId="0" fontId="21" fillId="0" borderId="0"/>
  </cellStyleXfs>
  <cellXfs count="118">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41" fontId="4" fillId="0" borderId="0" xfId="0" applyNumberFormat="1" applyFont="1"/>
    <xf numFmtId="3" fontId="1" fillId="0" borderId="12" xfId="0" applyNumberFormat="1" applyFont="1" applyFill="1" applyBorder="1" applyAlignment="1">
      <alignment horizontal="left" vertical="top" wrapText="1"/>
    </xf>
    <xf numFmtId="3" fontId="7" fillId="0" borderId="12" xfId="0" applyNumberFormat="1" applyFont="1" applyFill="1" applyBorder="1" applyAlignment="1">
      <alignment horizontal="left" vertical="top" wrapText="1"/>
    </xf>
    <xf numFmtId="3" fontId="7" fillId="0" borderId="12" xfId="0" applyNumberFormat="1" applyFont="1" applyFill="1" applyBorder="1" applyAlignment="1">
      <alignment horizontal="left" vertical="center" wrapText="1"/>
    </xf>
    <xf numFmtId="3" fontId="6" fillId="0" borderId="12" xfId="0" applyNumberFormat="1" applyFont="1" applyFill="1" applyBorder="1" applyAlignment="1">
      <alignment horizontal="left" vertical="top" wrapText="1"/>
    </xf>
    <xf numFmtId="3" fontId="6" fillId="0" borderId="12" xfId="0" applyNumberFormat="1" applyFont="1" applyFill="1" applyBorder="1" applyAlignment="1">
      <alignment horizontal="left" vertical="center"/>
    </xf>
    <xf numFmtId="3" fontId="1" fillId="3" borderId="12" xfId="0" applyNumberFormat="1" applyFont="1" applyFill="1" applyBorder="1" applyAlignment="1">
      <alignment horizontal="left" vertical="center"/>
    </xf>
    <xf numFmtId="3" fontId="1" fillId="3" borderId="12" xfId="0" applyNumberFormat="1" applyFont="1" applyFill="1" applyBorder="1" applyAlignment="1">
      <alignment horizontal="center" vertical="center" wrapText="1"/>
    </xf>
    <xf numFmtId="3" fontId="1" fillId="3" borderId="12" xfId="0" applyNumberFormat="1" applyFont="1" applyFill="1" applyBorder="1" applyAlignment="1">
      <alignment horizontal="left" vertical="center" wrapText="1"/>
    </xf>
    <xf numFmtId="3" fontId="2" fillId="3" borderId="12" xfId="0" applyNumberFormat="1"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41" fontId="16" fillId="0" borderId="12" xfId="1" applyFont="1" applyFill="1" applyBorder="1" applyAlignment="1">
      <alignment horizontal="center" vertical="center"/>
    </xf>
    <xf numFmtId="0" fontId="22" fillId="3" borderId="12" xfId="0" applyFont="1" applyFill="1" applyBorder="1" applyAlignment="1">
      <alignment vertical="center" wrapText="1"/>
    </xf>
    <xf numFmtId="0" fontId="22" fillId="0" borderId="12" xfId="0" applyFont="1" applyBorder="1" applyAlignment="1">
      <alignment horizontal="left" vertical="center"/>
    </xf>
    <xf numFmtId="0" fontId="2" fillId="0" borderId="12" xfId="3" applyFont="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41" fontId="17" fillId="0" borderId="14"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3" fillId="3" borderId="1" xfId="0" applyFont="1" applyFill="1" applyBorder="1" applyAlignment="1">
      <alignment horizontal="center" vertical="center"/>
    </xf>
    <xf numFmtId="0" fontId="4" fillId="0" borderId="11" xfId="0" applyFont="1" applyBorder="1" applyAlignment="1">
      <alignment horizontal="left" vertical="center" wrapText="1"/>
    </xf>
    <xf numFmtId="0" fontId="8" fillId="0" borderId="11" xfId="0" applyFont="1" applyBorder="1" applyAlignment="1">
      <alignment horizontal="left" vertical="center" wrapText="1"/>
    </xf>
  </cellXfs>
  <cellStyles count="4">
    <cellStyle name="Comma [0]" xfId="1" builtinId="6"/>
    <cellStyle name="Normal" xfId="0" builtinId="0"/>
    <cellStyle name="Normal 2" xfId="3" xr:uid="{9FBFEFBA-7971-4C20-AC4A-F7D06DC76B90}"/>
    <cellStyle name="Norm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zoomScale="58" zoomScaleNormal="58" zoomScaleSheetLayoutView="80" workbookViewId="0">
      <selection activeCell="B10" sqref="B10"/>
    </sheetView>
  </sheetViews>
  <sheetFormatPr defaultColWidth="8.81640625" defaultRowHeight="13" x14ac:dyDescent="0.3"/>
  <cols>
    <col min="1" max="1" width="6.453125" style="4" customWidth="1"/>
    <col min="2" max="2" width="55.1796875" style="4" customWidth="1"/>
    <col min="3" max="3" width="57.1796875" style="4" customWidth="1"/>
    <col min="4" max="4" width="13.81640625" style="4" customWidth="1"/>
    <col min="5" max="5" width="10.453125" style="4" customWidth="1"/>
    <col min="6" max="6" width="22.1796875" style="4" customWidth="1"/>
    <col min="7" max="7" width="20.1796875" style="4" customWidth="1"/>
    <col min="8" max="8" width="35.81640625" style="4" customWidth="1"/>
    <col min="9" max="9" width="17" style="4" customWidth="1"/>
    <col min="10" max="10" width="13.81640625" style="4" customWidth="1"/>
    <col min="11" max="16384" width="8.81640625" style="4"/>
  </cols>
  <sheetData>
    <row r="1" spans="1:12" ht="47" thickBot="1" x14ac:dyDescent="0.4">
      <c r="A1" s="1"/>
      <c r="B1" s="2"/>
      <c r="C1" s="115" t="s">
        <v>71</v>
      </c>
      <c r="D1" s="50"/>
      <c r="E1" s="50"/>
      <c r="F1" s="50"/>
      <c r="G1" s="50"/>
      <c r="H1" s="50"/>
      <c r="I1" s="51"/>
      <c r="J1" s="3" t="s">
        <v>0</v>
      </c>
    </row>
    <row r="2" spans="1:12" ht="15.5" x14ac:dyDescent="0.3">
      <c r="A2" s="52" t="s">
        <v>1</v>
      </c>
      <c r="B2" s="53"/>
      <c r="C2" s="53"/>
      <c r="D2" s="54"/>
      <c r="E2" s="54"/>
      <c r="F2" s="55"/>
      <c r="G2" s="65" t="s">
        <v>2</v>
      </c>
      <c r="H2" s="56"/>
      <c r="I2" s="56"/>
      <c r="J2" s="57"/>
    </row>
    <row r="3" spans="1:12" ht="31" x14ac:dyDescent="0.3">
      <c r="A3" s="5" t="s">
        <v>3</v>
      </c>
      <c r="B3" s="6" t="s">
        <v>4</v>
      </c>
      <c r="C3" s="22" t="s">
        <v>5</v>
      </c>
      <c r="D3" s="25" t="s">
        <v>6</v>
      </c>
      <c r="E3" s="25" t="s">
        <v>7</v>
      </c>
      <c r="F3" s="23" t="s">
        <v>8</v>
      </c>
      <c r="G3" s="58" t="s">
        <v>9</v>
      </c>
      <c r="H3" s="59"/>
      <c r="I3" s="6" t="s">
        <v>10</v>
      </c>
      <c r="J3" s="7" t="s">
        <v>11</v>
      </c>
    </row>
    <row r="4" spans="1:12" ht="88.5" customHeight="1" x14ac:dyDescent="0.3">
      <c r="A4" s="31">
        <v>1</v>
      </c>
      <c r="B4" s="47" t="s">
        <v>57</v>
      </c>
      <c r="C4" s="36" t="s">
        <v>43</v>
      </c>
      <c r="D4" s="32" t="s">
        <v>70</v>
      </c>
      <c r="E4" s="45" t="s">
        <v>54</v>
      </c>
      <c r="F4" s="46">
        <v>3000</v>
      </c>
      <c r="G4" s="68">
        <f>F4/4.5</f>
        <v>666.66666666666663</v>
      </c>
      <c r="H4" s="69"/>
      <c r="I4" s="16"/>
      <c r="J4" s="17"/>
      <c r="L4" s="35"/>
    </row>
    <row r="5" spans="1:12" ht="93" x14ac:dyDescent="0.3">
      <c r="A5" s="31">
        <v>2</v>
      </c>
      <c r="B5" s="47" t="s">
        <v>58</v>
      </c>
      <c r="C5" s="36" t="s">
        <v>44</v>
      </c>
      <c r="D5" s="32" t="s">
        <v>70</v>
      </c>
      <c r="E5" s="45" t="s">
        <v>54</v>
      </c>
      <c r="F5" s="46">
        <v>3250</v>
      </c>
      <c r="G5" s="68">
        <f>F5/3</f>
        <v>1083.3333333333333</v>
      </c>
      <c r="H5" s="69"/>
      <c r="I5" s="16"/>
      <c r="J5" s="17"/>
      <c r="L5" s="35"/>
    </row>
    <row r="6" spans="1:12" ht="91.5" customHeight="1" x14ac:dyDescent="0.3">
      <c r="A6" s="31">
        <v>3</v>
      </c>
      <c r="B6" s="47" t="s">
        <v>59</v>
      </c>
      <c r="C6" s="37" t="s">
        <v>45</v>
      </c>
      <c r="D6" s="32" t="s">
        <v>70</v>
      </c>
      <c r="E6" s="45" t="s">
        <v>55</v>
      </c>
      <c r="F6" s="46">
        <v>750</v>
      </c>
      <c r="G6" s="68">
        <f>F6/9</f>
        <v>83.333333333333329</v>
      </c>
      <c r="H6" s="69"/>
      <c r="I6" s="16"/>
      <c r="J6" s="17"/>
      <c r="L6" s="35"/>
    </row>
    <row r="7" spans="1:12" ht="32.25" customHeight="1" x14ac:dyDescent="0.3">
      <c r="A7" s="31">
        <v>4</v>
      </c>
      <c r="B7" s="48" t="s">
        <v>60</v>
      </c>
      <c r="C7" s="38" t="s">
        <v>46</v>
      </c>
      <c r="D7" s="32" t="s">
        <v>70</v>
      </c>
      <c r="E7" s="45" t="s">
        <v>54</v>
      </c>
      <c r="F7" s="46">
        <v>1000</v>
      </c>
      <c r="G7" s="68">
        <f>F7/9</f>
        <v>111.11111111111111</v>
      </c>
      <c r="H7" s="69"/>
      <c r="I7" s="16"/>
      <c r="J7" s="17"/>
      <c r="L7" s="35"/>
    </row>
    <row r="8" spans="1:12" ht="36.75" customHeight="1" x14ac:dyDescent="0.3">
      <c r="A8" s="31">
        <v>5</v>
      </c>
      <c r="B8" s="47" t="s">
        <v>61</v>
      </c>
      <c r="C8" s="39" t="s">
        <v>47</v>
      </c>
      <c r="D8" s="32" t="s">
        <v>70</v>
      </c>
      <c r="E8" s="45" t="s">
        <v>54</v>
      </c>
      <c r="F8" s="46">
        <v>1500</v>
      </c>
      <c r="G8" s="68">
        <f>F8/9</f>
        <v>166.66666666666666</v>
      </c>
      <c r="H8" s="69"/>
      <c r="I8" s="16"/>
      <c r="J8" s="17"/>
      <c r="L8" s="35"/>
    </row>
    <row r="9" spans="1:12" ht="15.5" x14ac:dyDescent="0.3">
      <c r="A9" s="31">
        <v>6</v>
      </c>
      <c r="B9" s="47" t="s">
        <v>62</v>
      </c>
      <c r="C9" s="40" t="s">
        <v>48</v>
      </c>
      <c r="D9" s="32" t="s">
        <v>70</v>
      </c>
      <c r="E9" s="45" t="s">
        <v>56</v>
      </c>
      <c r="F9" s="46">
        <v>500</v>
      </c>
      <c r="G9" s="68">
        <f>F9/9</f>
        <v>55.555555555555557</v>
      </c>
      <c r="H9" s="69"/>
      <c r="I9" s="16"/>
      <c r="J9" s="17"/>
      <c r="L9" s="35"/>
    </row>
    <row r="10" spans="1:12" ht="15.5" x14ac:dyDescent="0.3">
      <c r="A10" s="31">
        <v>7</v>
      </c>
      <c r="B10" s="47" t="s">
        <v>63</v>
      </c>
      <c r="C10" s="41" t="s">
        <v>49</v>
      </c>
      <c r="D10" s="32" t="s">
        <v>70</v>
      </c>
      <c r="E10" s="45" t="s">
        <v>54</v>
      </c>
      <c r="F10" s="46">
        <v>250</v>
      </c>
      <c r="G10" s="68">
        <f>F10/9</f>
        <v>27.777777777777779</v>
      </c>
      <c r="H10" s="69"/>
      <c r="I10" s="16"/>
      <c r="J10" s="17"/>
      <c r="L10" s="35"/>
    </row>
    <row r="11" spans="1:12" ht="31" x14ac:dyDescent="0.3">
      <c r="A11" s="31">
        <v>8</v>
      </c>
      <c r="B11" s="47" t="s">
        <v>64</v>
      </c>
      <c r="C11" s="42" t="s">
        <v>50</v>
      </c>
      <c r="D11" s="32" t="s">
        <v>70</v>
      </c>
      <c r="E11" s="45" t="s">
        <v>54</v>
      </c>
      <c r="F11" s="46">
        <v>250</v>
      </c>
      <c r="G11" s="68">
        <f>F11/4.5</f>
        <v>55.555555555555557</v>
      </c>
      <c r="H11" s="69"/>
      <c r="I11" s="16"/>
      <c r="J11" s="17"/>
      <c r="L11" s="35"/>
    </row>
    <row r="12" spans="1:12" ht="31" x14ac:dyDescent="0.3">
      <c r="A12" s="31">
        <v>9</v>
      </c>
      <c r="B12" s="49" t="s">
        <v>65</v>
      </c>
      <c r="C12" s="43" t="s">
        <v>51</v>
      </c>
      <c r="D12" s="32" t="s">
        <v>70</v>
      </c>
      <c r="E12" s="45" t="s">
        <v>54</v>
      </c>
      <c r="F12" s="46">
        <v>250</v>
      </c>
      <c r="G12" s="68">
        <f>F12/4.5</f>
        <v>55.555555555555557</v>
      </c>
      <c r="H12" s="69"/>
      <c r="I12" s="16"/>
      <c r="J12" s="17"/>
      <c r="L12" s="35"/>
    </row>
    <row r="13" spans="1:12" ht="22.5" customHeight="1" x14ac:dyDescent="0.3">
      <c r="A13" s="31">
        <v>10</v>
      </c>
      <c r="B13" s="49" t="s">
        <v>66</v>
      </c>
      <c r="C13" s="44" t="s">
        <v>52</v>
      </c>
      <c r="D13" s="32" t="s">
        <v>70</v>
      </c>
      <c r="E13" s="45" t="s">
        <v>56</v>
      </c>
      <c r="F13" s="46">
        <v>500</v>
      </c>
      <c r="G13" s="68">
        <f>F13/4.5</f>
        <v>111.11111111111111</v>
      </c>
      <c r="H13" s="69"/>
      <c r="I13" s="16"/>
      <c r="J13" s="17"/>
      <c r="L13" s="35"/>
    </row>
    <row r="14" spans="1:12" ht="109" thickBot="1" x14ac:dyDescent="0.35">
      <c r="A14" s="31">
        <v>11</v>
      </c>
      <c r="B14" s="49" t="s">
        <v>67</v>
      </c>
      <c r="C14" s="36" t="s">
        <v>53</v>
      </c>
      <c r="D14" s="32" t="s">
        <v>70</v>
      </c>
      <c r="E14" s="45" t="s">
        <v>54</v>
      </c>
      <c r="F14" s="46">
        <v>500</v>
      </c>
      <c r="G14" s="68">
        <f>F14/1</f>
        <v>500</v>
      </c>
      <c r="H14" s="69"/>
      <c r="I14" s="16"/>
      <c r="J14" s="17"/>
      <c r="L14" s="35"/>
    </row>
    <row r="15" spans="1:12" ht="15.5" x14ac:dyDescent="0.3">
      <c r="A15" s="65" t="s">
        <v>1</v>
      </c>
      <c r="B15" s="56"/>
      <c r="C15" s="56"/>
      <c r="D15" s="56"/>
      <c r="E15" s="56"/>
      <c r="F15" s="57"/>
      <c r="G15" s="65" t="s">
        <v>2</v>
      </c>
      <c r="H15" s="56"/>
      <c r="I15" s="56"/>
      <c r="J15" s="57"/>
    </row>
    <row r="16" spans="1:12" ht="46.5" x14ac:dyDescent="0.3">
      <c r="A16" s="66" t="s">
        <v>12</v>
      </c>
      <c r="B16" s="67"/>
      <c r="C16" s="62" t="s">
        <v>69</v>
      </c>
      <c r="D16" s="63"/>
      <c r="E16" s="63"/>
      <c r="F16" s="64"/>
      <c r="G16" s="8" t="s">
        <v>13</v>
      </c>
      <c r="H16" s="62"/>
      <c r="I16" s="63"/>
      <c r="J16" s="64"/>
    </row>
    <row r="17" spans="1:10" ht="46.5" x14ac:dyDescent="0.3">
      <c r="A17" s="60" t="s">
        <v>14</v>
      </c>
      <c r="B17" s="61"/>
      <c r="C17" s="62" t="s">
        <v>15</v>
      </c>
      <c r="D17" s="63"/>
      <c r="E17" s="63"/>
      <c r="F17" s="64"/>
      <c r="G17" s="8" t="s">
        <v>16</v>
      </c>
      <c r="H17" s="62"/>
      <c r="I17" s="63"/>
      <c r="J17" s="64"/>
    </row>
    <row r="18" spans="1:10" ht="31" x14ac:dyDescent="0.3">
      <c r="A18" s="60" t="s">
        <v>17</v>
      </c>
      <c r="B18" s="61"/>
      <c r="C18" s="62" t="s">
        <v>68</v>
      </c>
      <c r="D18" s="63"/>
      <c r="E18" s="63"/>
      <c r="F18" s="64"/>
      <c r="G18" s="8" t="s">
        <v>18</v>
      </c>
      <c r="H18" s="62"/>
      <c r="I18" s="63"/>
      <c r="J18" s="64"/>
    </row>
    <row r="19" spans="1:10" ht="31.5" thickBot="1" x14ac:dyDescent="0.35">
      <c r="A19" s="82" t="s">
        <v>19</v>
      </c>
      <c r="B19" s="83"/>
      <c r="C19" s="79" t="s">
        <v>20</v>
      </c>
      <c r="D19" s="80"/>
      <c r="E19" s="80"/>
      <c r="F19" s="81"/>
      <c r="G19" s="8" t="s">
        <v>21</v>
      </c>
      <c r="H19" s="62"/>
      <c r="I19" s="63"/>
      <c r="J19" s="64"/>
    </row>
    <row r="20" spans="1:10" ht="45" customHeight="1" x14ac:dyDescent="0.3">
      <c r="A20" s="70" t="s">
        <v>22</v>
      </c>
      <c r="B20" s="71"/>
      <c r="C20" s="71"/>
      <c r="D20" s="71"/>
      <c r="E20" s="71"/>
      <c r="F20" s="72"/>
      <c r="G20" s="9" t="s">
        <v>23</v>
      </c>
      <c r="H20" s="62"/>
      <c r="I20" s="63"/>
      <c r="J20" s="64"/>
    </row>
    <row r="21" spans="1:10" ht="39" customHeight="1" x14ac:dyDescent="0.3">
      <c r="A21" s="73"/>
      <c r="B21" s="74"/>
      <c r="C21" s="74"/>
      <c r="D21" s="74"/>
      <c r="E21" s="74"/>
      <c r="F21" s="75"/>
      <c r="G21" s="9" t="s">
        <v>24</v>
      </c>
      <c r="H21" s="62"/>
      <c r="I21" s="63"/>
      <c r="J21" s="64"/>
    </row>
    <row r="22" spans="1:10" ht="28.5" customHeight="1" x14ac:dyDescent="0.3">
      <c r="A22" s="73"/>
      <c r="B22" s="74"/>
      <c r="C22" s="74"/>
      <c r="D22" s="74"/>
      <c r="E22" s="74"/>
      <c r="F22" s="75"/>
      <c r="G22" s="9" t="s">
        <v>25</v>
      </c>
      <c r="H22" s="10"/>
      <c r="I22" s="11" t="s">
        <v>26</v>
      </c>
      <c r="J22" s="12"/>
    </row>
    <row r="23" spans="1:10" ht="26.5" customHeight="1" x14ac:dyDescent="0.3">
      <c r="A23" s="73"/>
      <c r="B23" s="74"/>
      <c r="C23" s="74"/>
      <c r="D23" s="74"/>
      <c r="E23" s="74"/>
      <c r="F23" s="75"/>
      <c r="G23" s="9" t="s">
        <v>27</v>
      </c>
      <c r="H23" s="10"/>
      <c r="I23" s="11" t="s">
        <v>28</v>
      </c>
      <c r="J23" s="12"/>
    </row>
    <row r="24" spans="1:10" ht="79.5" customHeight="1" x14ac:dyDescent="0.3">
      <c r="A24" s="73"/>
      <c r="B24" s="74"/>
      <c r="C24" s="74"/>
      <c r="D24" s="74"/>
      <c r="E24" s="74"/>
      <c r="F24" s="75"/>
      <c r="G24" s="9" t="s">
        <v>29</v>
      </c>
      <c r="H24" s="62"/>
      <c r="I24" s="63"/>
      <c r="J24" s="64"/>
    </row>
    <row r="25" spans="1:10" ht="15.5" x14ac:dyDescent="0.3">
      <c r="A25" s="73"/>
      <c r="B25" s="74"/>
      <c r="C25" s="74"/>
      <c r="D25" s="74"/>
      <c r="E25" s="74"/>
      <c r="F25" s="75"/>
      <c r="G25" s="9" t="s">
        <v>30</v>
      </c>
      <c r="H25" s="62"/>
      <c r="I25" s="63"/>
      <c r="J25" s="64"/>
    </row>
    <row r="26" spans="1:10" ht="15.5" x14ac:dyDescent="0.3">
      <c r="A26" s="73"/>
      <c r="B26" s="74"/>
      <c r="C26" s="74"/>
      <c r="D26" s="74"/>
      <c r="E26" s="74"/>
      <c r="F26" s="75"/>
      <c r="G26" s="9" t="s">
        <v>31</v>
      </c>
      <c r="H26" s="62"/>
      <c r="I26" s="63"/>
      <c r="J26" s="64"/>
    </row>
    <row r="27" spans="1:10" ht="36.65" customHeight="1" thickBot="1" x14ac:dyDescent="0.35">
      <c r="A27" s="76"/>
      <c r="B27" s="77"/>
      <c r="C27" s="77"/>
      <c r="D27" s="77"/>
      <c r="E27" s="77"/>
      <c r="F27" s="78"/>
      <c r="G27" s="13" t="s">
        <v>32</v>
      </c>
      <c r="H27" s="79"/>
      <c r="I27" s="80"/>
      <c r="J27" s="81"/>
    </row>
  </sheetData>
  <protectedRanges>
    <protectedRange sqref="C1 A20 H22:H23 J22:J23 H24:J27 H16:J21 F16:F19 C16:C19 I5:J14 F6:F14 B5:C14" name="Område1"/>
    <protectedRange sqref="B4:C4" name="Område1_1"/>
    <protectedRange sqref="D1:E1 D15:E16" name="Område1_3"/>
    <protectedRange sqref="E4:E14" name="Område1_1_2"/>
  </protectedRanges>
  <autoFilter ref="A3:K14" xr:uid="{00000000-0009-0000-0000-000000000000}">
    <filterColumn colId="6" showButton="0"/>
  </autoFilter>
  <sortState ref="B5:B16">
    <sortCondition ref="B5:B16"/>
  </sortState>
  <mergeCells count="36">
    <mergeCell ref="G7:H7"/>
    <mergeCell ref="G8:H8"/>
    <mergeCell ref="G9:H9"/>
    <mergeCell ref="G10:H10"/>
    <mergeCell ref="G2:J2"/>
    <mergeCell ref="G11:H11"/>
    <mergeCell ref="A20:F27"/>
    <mergeCell ref="H20:J20"/>
    <mergeCell ref="H21:J21"/>
    <mergeCell ref="H24:J24"/>
    <mergeCell ref="H25:J25"/>
    <mergeCell ref="H26:J26"/>
    <mergeCell ref="H27:J27"/>
    <mergeCell ref="A18:B18"/>
    <mergeCell ref="C18:F18"/>
    <mergeCell ref="H18:J18"/>
    <mergeCell ref="A19:B19"/>
    <mergeCell ref="C19:F19"/>
    <mergeCell ref="H19:J19"/>
    <mergeCell ref="G12:H12"/>
    <mergeCell ref="G13:H13"/>
    <mergeCell ref="C1:I1"/>
    <mergeCell ref="A2:F2"/>
    <mergeCell ref="G3:H3"/>
    <mergeCell ref="A17:B17"/>
    <mergeCell ref="C17:F17"/>
    <mergeCell ref="H17:J17"/>
    <mergeCell ref="A15:F15"/>
    <mergeCell ref="G15:J15"/>
    <mergeCell ref="A16:B16"/>
    <mergeCell ref="C16:F16"/>
    <mergeCell ref="H16:J16"/>
    <mergeCell ref="G4:H4"/>
    <mergeCell ref="G5:H5"/>
    <mergeCell ref="G6:H6"/>
    <mergeCell ref="G14:H14"/>
  </mergeCells>
  <printOptions horizontalCentered="1"/>
  <pageMargins left="0.43307086614173229" right="0.43307086614173229" top="0.51181102362204722" bottom="0.51181102362204722" header="0.31496062992125984" footer="0.31496062992125984"/>
  <pageSetup paperSize="9" scale="54"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7"/>
  <sheetViews>
    <sheetView tabSelected="1" topLeftCell="C1" zoomScale="89" zoomScaleNormal="89" workbookViewId="0">
      <selection activeCell="C1" sqref="C1:H1"/>
    </sheetView>
  </sheetViews>
  <sheetFormatPr defaultColWidth="8.81640625" defaultRowHeight="13" x14ac:dyDescent="0.3"/>
  <cols>
    <col min="1" max="1" width="3.1796875" style="4" customWidth="1"/>
    <col min="2" max="2" width="20.54296875" style="4" bestFit="1" customWidth="1"/>
    <col min="3" max="3" width="57.90625" style="4" bestFit="1" customWidth="1"/>
    <col min="4" max="4" width="13.81640625" style="4" customWidth="1"/>
    <col min="5" max="6" width="10.453125" style="4" customWidth="1"/>
    <col min="7" max="7" width="36.1796875" style="4" customWidth="1"/>
    <col min="8" max="8" width="22.81640625" style="4" customWidth="1"/>
    <col min="9" max="9" width="17.453125" style="4" customWidth="1"/>
    <col min="10" max="16384" width="8.81640625" style="4"/>
  </cols>
  <sheetData>
    <row r="1" spans="1:25" ht="40" customHeight="1" thickBot="1" x14ac:dyDescent="0.35">
      <c r="A1" s="14"/>
      <c r="B1" s="15"/>
      <c r="C1" s="84" t="str">
        <f>'Annex A.1 Bid Form (Technical) '!C1:I1</f>
        <v>ITB reference number: _ITB-SDN-KRT-2024-001 Emergency Shelter Kit</v>
      </c>
      <c r="D1" s="84"/>
      <c r="E1" s="84"/>
      <c r="F1" s="84"/>
      <c r="G1" s="84"/>
      <c r="H1" s="84"/>
      <c r="I1" s="34" t="s">
        <v>33</v>
      </c>
    </row>
    <row r="2" spans="1:25" x14ac:dyDescent="0.3">
      <c r="A2" s="85" t="s">
        <v>1</v>
      </c>
      <c r="B2" s="86"/>
      <c r="C2" s="86"/>
      <c r="D2" s="87"/>
      <c r="E2" s="87"/>
      <c r="F2" s="88"/>
      <c r="G2" s="89" t="s">
        <v>2</v>
      </c>
      <c r="H2" s="90"/>
      <c r="I2" s="91"/>
    </row>
    <row r="3" spans="1:25" ht="31" x14ac:dyDescent="0.3">
      <c r="A3" s="5" t="s">
        <v>3</v>
      </c>
      <c r="B3" s="6" t="s">
        <v>4</v>
      </c>
      <c r="C3" s="6" t="s">
        <v>5</v>
      </c>
      <c r="D3" s="25" t="s">
        <v>6</v>
      </c>
      <c r="E3" s="25" t="s">
        <v>7</v>
      </c>
      <c r="F3" s="7" t="s">
        <v>8</v>
      </c>
      <c r="G3" s="5" t="s">
        <v>11</v>
      </c>
      <c r="H3" s="6" t="s">
        <v>34</v>
      </c>
      <c r="I3" s="7" t="s">
        <v>35</v>
      </c>
    </row>
    <row r="4" spans="1:25" s="24" customFormat="1" ht="65" x14ac:dyDescent="0.35">
      <c r="A4" s="117">
        <f>'Annex A.1 Bid Form (Technical) '!A4</f>
        <v>1</v>
      </c>
      <c r="B4" s="117" t="str">
        <f>'Annex A.1 Bid Form (Technical) '!B4</f>
        <v>Sheba Poles</v>
      </c>
      <c r="C4" s="116" t="str">
        <f>'Annex A.1 Bid Form (Technical) '!C4</f>
        <v xml:space="preserve">Not less than 2.5 meter length, Side Short Poles/Sheba (Y pole) (3" dia top to bottom, tolerance +- 2%)
The hardwood can be of Ban, Sahab or babanus tree, fresh local harvest, with bark unstripped, free from decay, insect attack, rot pockets any damages caused by handling and processing. </v>
      </c>
      <c r="D4" s="116" t="str">
        <f>'Annex A.1 Bid Form (Technical) '!D4</f>
        <v xml:space="preserve">Gedaref </v>
      </c>
      <c r="E4" s="116" t="str">
        <f>'Annex A.1 Bid Form (Technical) '!E4</f>
        <v>Pcs</v>
      </c>
      <c r="F4" s="116">
        <f>'Annex A.1 Bid Form (Technical) '!F4</f>
        <v>3000</v>
      </c>
      <c r="I4" s="27"/>
      <c r="J4" s="26"/>
      <c r="K4" s="26"/>
      <c r="L4" s="26"/>
      <c r="M4" s="26"/>
      <c r="N4" s="26"/>
      <c r="O4" s="26"/>
      <c r="P4" s="26"/>
      <c r="Q4" s="26"/>
      <c r="R4" s="26"/>
      <c r="S4" s="26"/>
      <c r="T4" s="26"/>
      <c r="U4" s="26"/>
      <c r="V4" s="26"/>
      <c r="W4" s="26"/>
      <c r="X4" s="26"/>
      <c r="Y4" s="26"/>
    </row>
    <row r="5" spans="1:25" s="24" customFormat="1" ht="78" x14ac:dyDescent="0.35">
      <c r="A5" s="117">
        <f>'Annex A.1 Bid Form (Technical) '!A5</f>
        <v>2</v>
      </c>
      <c r="B5" s="117" t="str">
        <f>'Annex A.1 Bid Form (Technical) '!B5</f>
        <v>Wooden Poles</v>
      </c>
      <c r="C5" s="116" t="str">
        <f>'Annex A.1 Bid Form (Technical) '!C5</f>
        <v xml:space="preserve">Not less than 5.0 meter length, Long Poles * Purlins (3" dia top to bottom, tolerance +- 2%)
The wood can be of Ban, Sahab or babanus tree The hardwood can be of Ban, Sahab or babanus tree, fresh local harvest, with bark unstripped, free from decay, insect attack, rot pockets any damages caused by handling and processing. </v>
      </c>
      <c r="D5" s="116" t="str">
        <f>'Annex A.1 Bid Form (Technical) '!D5</f>
        <v xml:space="preserve">Gedaref </v>
      </c>
      <c r="E5" s="116" t="str">
        <f>'Annex A.1 Bid Form (Technical) '!E5</f>
        <v>Pcs</v>
      </c>
      <c r="F5" s="116">
        <f>'Annex A.1 Bid Form (Technical) '!F5</f>
        <v>3250</v>
      </c>
      <c r="I5" s="27"/>
      <c r="J5" s="26"/>
      <c r="K5" s="26"/>
      <c r="L5" s="26"/>
      <c r="M5" s="26"/>
      <c r="N5" s="26"/>
      <c r="O5" s="26"/>
      <c r="P5" s="26"/>
      <c r="Q5" s="26"/>
      <c r="R5" s="26"/>
      <c r="S5" s="26"/>
      <c r="T5" s="26"/>
      <c r="U5" s="26"/>
      <c r="V5" s="26"/>
      <c r="W5" s="26"/>
      <c r="X5" s="26"/>
      <c r="Y5" s="26"/>
    </row>
    <row r="6" spans="1:25" s="24" customFormat="1" ht="52" x14ac:dyDescent="0.35">
      <c r="A6" s="117">
        <f>'Annex A.1 Bid Form (Technical) '!A6</f>
        <v>3</v>
      </c>
      <c r="B6" s="117" t="str">
        <f>'Annex A.1 Bid Form (Technical) '!B6</f>
        <v>Bamboo Sticks</v>
      </c>
      <c r="C6" s="116" t="str">
        <f>'Annex A.1 Bid Form (Technical) '!C6</f>
        <v>Not less than 4.0 meter length, Bamboo Stick  (@ 2" dia top to bottom, tolerance +- 2%) for Curved Roof @ 20cm
Bamboo should free from decay, insect attack, rot pockets any damages caused by handling and processing ( 10pcs per bunddle)</v>
      </c>
      <c r="D6" s="116" t="str">
        <f>'Annex A.1 Bid Form (Technical) '!D6</f>
        <v xml:space="preserve">Gedaref </v>
      </c>
      <c r="E6" s="116" t="str">
        <f>'Annex A.1 Bid Form (Technical) '!E6</f>
        <v>Bunddle</v>
      </c>
      <c r="F6" s="116">
        <f>'Annex A.1 Bid Form (Technical) '!F6</f>
        <v>750</v>
      </c>
      <c r="I6" s="27"/>
      <c r="J6" s="26"/>
      <c r="K6" s="26"/>
      <c r="L6" s="26"/>
      <c r="M6" s="26"/>
      <c r="N6" s="26"/>
      <c r="O6" s="26"/>
      <c r="P6" s="26"/>
      <c r="Q6" s="26"/>
      <c r="R6" s="26"/>
      <c r="S6" s="26"/>
      <c r="T6" s="26"/>
      <c r="U6" s="26"/>
      <c r="V6" s="26"/>
      <c r="W6" s="26"/>
      <c r="X6" s="26"/>
      <c r="Y6" s="26"/>
    </row>
    <row r="7" spans="1:25" s="24" customFormat="1" x14ac:dyDescent="0.35">
      <c r="A7" s="117">
        <f>'Annex A.1 Bid Form (Technical) '!A7</f>
        <v>4</v>
      </c>
      <c r="B7" s="117" t="str">
        <f>'Annex A.1 Bid Form (Technical) '!B7</f>
        <v>Shargani</v>
      </c>
      <c r="C7" s="116" t="str">
        <f>'Annex A.1 Bid Form (Technical) '!C7</f>
        <v>Shargani (4x1.8m) for the roofing (total required/shelter 18 m2)</v>
      </c>
      <c r="D7" s="116" t="str">
        <f>'Annex A.1 Bid Form (Technical) '!D7</f>
        <v xml:space="preserve">Gedaref </v>
      </c>
      <c r="E7" s="116" t="str">
        <f>'Annex A.1 Bid Form (Technical) '!E7</f>
        <v>Pcs</v>
      </c>
      <c r="F7" s="116">
        <f>'Annex A.1 Bid Form (Technical) '!F7</f>
        <v>1000</v>
      </c>
      <c r="I7" s="27"/>
      <c r="J7" s="26"/>
      <c r="K7" s="26"/>
      <c r="L7" s="26"/>
      <c r="M7" s="26"/>
      <c r="N7" s="26"/>
      <c r="O7" s="26"/>
      <c r="P7" s="26"/>
      <c r="Q7" s="26"/>
      <c r="R7" s="26"/>
      <c r="S7" s="26"/>
      <c r="T7" s="26"/>
      <c r="U7" s="26"/>
      <c r="V7" s="26"/>
      <c r="W7" s="26"/>
      <c r="X7" s="26"/>
      <c r="Y7" s="26"/>
    </row>
    <row r="8" spans="1:25" s="24" customFormat="1" ht="26" x14ac:dyDescent="0.35">
      <c r="A8" s="117">
        <f>'Annex A.1 Bid Form (Technical) '!A8</f>
        <v>5</v>
      </c>
      <c r="B8" s="117" t="str">
        <f>'Annex A.1 Bid Form (Technical) '!B8</f>
        <v>Hazeer/Reed Rush</v>
      </c>
      <c r="C8" s="116" t="str">
        <f>'Annex A.1 Bid Form (Technical) '!C8</f>
        <v>Hazeer/Reed Rush Mat for walls/sides (4x1.8 meters) (Good quality for Bamboo Stick slice for Roof )</v>
      </c>
      <c r="D8" s="116" t="str">
        <f>'Annex A.1 Bid Form (Technical) '!D8</f>
        <v xml:space="preserve">Gedaref </v>
      </c>
      <c r="E8" s="116" t="str">
        <f>'Annex A.1 Bid Form (Technical) '!E8</f>
        <v>Pcs</v>
      </c>
      <c r="F8" s="116">
        <f>'Annex A.1 Bid Form (Technical) '!F8</f>
        <v>1500</v>
      </c>
      <c r="I8" s="27"/>
      <c r="J8" s="26"/>
      <c r="K8" s="26"/>
      <c r="L8" s="26"/>
      <c r="M8" s="26"/>
      <c r="N8" s="26"/>
      <c r="O8" s="26"/>
      <c r="P8" s="26"/>
      <c r="Q8" s="26"/>
      <c r="R8" s="26"/>
      <c r="S8" s="26"/>
      <c r="T8" s="26"/>
      <c r="U8" s="26"/>
      <c r="V8" s="26"/>
      <c r="W8" s="26"/>
      <c r="X8" s="26"/>
      <c r="Y8" s="26"/>
    </row>
    <row r="9" spans="1:25" s="24" customFormat="1" x14ac:dyDescent="0.35">
      <c r="A9" s="117">
        <f>'Annex A.1 Bid Form (Technical) '!A9</f>
        <v>6</v>
      </c>
      <c r="B9" s="117" t="str">
        <f>'Annex A.1 Bid Form (Technical) '!B9</f>
        <v>Jamaica Rope</v>
      </c>
      <c r="C9" s="116" t="str">
        <f>'Annex A.1 Bid Form (Technical) '!C9</f>
        <v>Locally Produced Rope (Jamica)</v>
      </c>
      <c r="D9" s="116" t="str">
        <f>'Annex A.1 Bid Form (Technical) '!D9</f>
        <v xml:space="preserve">Gedaref </v>
      </c>
      <c r="E9" s="116" t="str">
        <f>'Annex A.1 Bid Form (Technical) '!E9</f>
        <v>Kg</v>
      </c>
      <c r="F9" s="116">
        <f>'Annex A.1 Bid Form (Technical) '!F9</f>
        <v>500</v>
      </c>
      <c r="I9" s="27"/>
      <c r="J9" s="26"/>
      <c r="K9" s="26"/>
      <c r="L9" s="26"/>
      <c r="M9" s="26"/>
      <c r="N9" s="26"/>
      <c r="O9" s="26"/>
      <c r="P9" s="26"/>
      <c r="Q9" s="26"/>
      <c r="R9" s="26"/>
      <c r="S9" s="26"/>
      <c r="T9" s="26"/>
      <c r="U9" s="26"/>
      <c r="V9" s="26"/>
      <c r="W9" s="26"/>
      <c r="X9" s="26"/>
      <c r="Y9" s="26"/>
    </row>
    <row r="10" spans="1:25" s="24" customFormat="1" x14ac:dyDescent="0.35">
      <c r="A10" s="117">
        <f>'Annex A.1 Bid Form (Technical) '!A10</f>
        <v>7</v>
      </c>
      <c r="B10" s="117" t="str">
        <f>'Annex A.1 Bid Form (Technical) '!B10</f>
        <v>Shovel</v>
      </c>
      <c r="C10" s="116" t="str">
        <f>'Annex A.1 Bid Form (Technical) '!C10</f>
        <v xml:space="preserve">Shovel (Complete) heavy duty good quality </v>
      </c>
      <c r="D10" s="116" t="str">
        <f>'Annex A.1 Bid Form (Technical) '!D10</f>
        <v xml:space="preserve">Gedaref </v>
      </c>
      <c r="E10" s="116" t="str">
        <f>'Annex A.1 Bid Form (Technical) '!E10</f>
        <v>Pcs</v>
      </c>
      <c r="F10" s="116">
        <f>'Annex A.1 Bid Form (Technical) '!F10</f>
        <v>250</v>
      </c>
      <c r="I10" s="27"/>
      <c r="J10" s="26"/>
      <c r="K10" s="26"/>
      <c r="L10" s="26"/>
      <c r="M10" s="26"/>
      <c r="N10" s="26"/>
      <c r="O10" s="26"/>
      <c r="P10" s="26"/>
      <c r="Q10" s="26"/>
      <c r="R10" s="26"/>
      <c r="S10" s="26"/>
      <c r="T10" s="26"/>
      <c r="U10" s="26"/>
      <c r="V10" s="26"/>
      <c r="W10" s="26"/>
      <c r="X10" s="26"/>
      <c r="Y10" s="26"/>
    </row>
    <row r="11" spans="1:25" s="24" customFormat="1" x14ac:dyDescent="0.35">
      <c r="A11" s="117">
        <f>'Annex A.1 Bid Form (Technical) '!A11</f>
        <v>8</v>
      </c>
      <c r="B11" s="117" t="str">
        <f>'Annex A.1 Bid Form (Technical) '!B11</f>
        <v>Axe</v>
      </c>
      <c r="C11" s="116" t="str">
        <f>'Annex A.1 Bid Form (Technical) '!C11</f>
        <v>Axe - Complete with wooden handle, heavy duty - good quality</v>
      </c>
      <c r="D11" s="116" t="str">
        <f>'Annex A.1 Bid Form (Technical) '!D11</f>
        <v xml:space="preserve">Gedaref </v>
      </c>
      <c r="E11" s="116" t="str">
        <f>'Annex A.1 Bid Form (Technical) '!E11</f>
        <v>Pcs</v>
      </c>
      <c r="F11" s="116">
        <f>'Annex A.1 Bid Form (Technical) '!F11</f>
        <v>250</v>
      </c>
      <c r="I11" s="27"/>
      <c r="J11" s="26"/>
      <c r="K11" s="26"/>
      <c r="L11" s="26"/>
      <c r="M11" s="26"/>
      <c r="N11" s="26"/>
      <c r="O11" s="26"/>
      <c r="P11" s="26"/>
      <c r="Q11" s="26"/>
      <c r="R11" s="26"/>
      <c r="S11" s="26"/>
      <c r="T11" s="26"/>
      <c r="U11" s="26"/>
      <c r="V11" s="26"/>
      <c r="W11" s="26"/>
      <c r="X11" s="26"/>
      <c r="Y11" s="26"/>
    </row>
    <row r="12" spans="1:25" s="24" customFormat="1" ht="26" x14ac:dyDescent="0.35">
      <c r="A12" s="117">
        <f>'Annex A.1 Bid Form (Technical) '!A12</f>
        <v>9</v>
      </c>
      <c r="B12" s="117" t="str">
        <f>'Annex A.1 Bid Form (Technical) '!B12</f>
        <v>Digging Spear</v>
      </c>
      <c r="C12" s="116" t="str">
        <f>'Annex A.1 Bid Form (Technical) '!C12</f>
        <v>Straight Corrugated Digging Bar, made from rebar at least  Dia 22 mm, 1 M long</v>
      </c>
      <c r="D12" s="116" t="str">
        <f>'Annex A.1 Bid Form (Technical) '!D12</f>
        <v xml:space="preserve">Gedaref </v>
      </c>
      <c r="E12" s="116" t="str">
        <f>'Annex A.1 Bid Form (Technical) '!E12</f>
        <v>Pcs</v>
      </c>
      <c r="F12" s="116">
        <f>'Annex A.1 Bid Form (Technical) '!F12</f>
        <v>250</v>
      </c>
      <c r="I12" s="27"/>
      <c r="J12" s="26"/>
      <c r="K12" s="26"/>
      <c r="L12" s="26"/>
      <c r="M12" s="26"/>
      <c r="N12" s="26"/>
      <c r="O12" s="26"/>
      <c r="P12" s="26"/>
      <c r="Q12" s="26"/>
      <c r="R12" s="26"/>
      <c r="S12" s="26"/>
      <c r="T12" s="26"/>
      <c r="U12" s="26"/>
      <c r="V12" s="26"/>
      <c r="W12" s="26"/>
      <c r="X12" s="26"/>
      <c r="Y12" s="26"/>
    </row>
    <row r="13" spans="1:25" s="24" customFormat="1" x14ac:dyDescent="0.35">
      <c r="A13" s="117">
        <f>'Annex A.1 Bid Form (Technical) '!A13</f>
        <v>10</v>
      </c>
      <c r="B13" s="117" t="str">
        <f>'Annex A.1 Bid Form (Technical) '!B13</f>
        <v>Binding Wire</v>
      </c>
      <c r="C13" s="116" t="str">
        <f>'Annex A.1 Bid Form (Technical) '!C13</f>
        <v>Binding wire for the roof bracing</v>
      </c>
      <c r="D13" s="116" t="str">
        <f>'Annex A.1 Bid Form (Technical) '!D13</f>
        <v xml:space="preserve">Gedaref </v>
      </c>
      <c r="E13" s="116" t="str">
        <f>'Annex A.1 Bid Form (Technical) '!E13</f>
        <v>Kg</v>
      </c>
      <c r="F13" s="116">
        <f>'Annex A.1 Bid Form (Technical) '!F13</f>
        <v>500</v>
      </c>
      <c r="I13" s="27"/>
      <c r="J13" s="26"/>
      <c r="K13" s="26"/>
      <c r="L13" s="26"/>
      <c r="M13" s="26"/>
      <c r="N13" s="26"/>
      <c r="O13" s="26"/>
      <c r="P13" s="26"/>
      <c r="Q13" s="26"/>
      <c r="R13" s="26"/>
      <c r="S13" s="26"/>
      <c r="T13" s="26"/>
      <c r="U13" s="26"/>
      <c r="V13" s="26"/>
      <c r="W13" s="26"/>
      <c r="X13" s="26"/>
      <c r="Y13" s="26"/>
    </row>
    <row r="14" spans="1:25" s="24" customFormat="1" ht="78" x14ac:dyDescent="0.35">
      <c r="A14" s="117">
        <f>'Annex A.1 Bid Form (Technical) '!A14</f>
        <v>11</v>
      </c>
      <c r="B14" s="117" t="str">
        <f>'Annex A.1 Bid Form (Technical) '!B14</f>
        <v>Plastic Sheet</v>
      </c>
      <c r="C14" s="116" t="str">
        <f>'Annex A.1 Bid Form (Technical) '!C14</f>
        <v>type: tarpaulin with blue strips and eyelets-waterproof root-proof and UV-resistant reinforced plastic tarpaulin made of woven high-density black polyethylene (HDPE) fibers warp X weft, laminated on both sides with low density polyethylene (LDPE) Coating.
color: white
size: 4X4m</v>
      </c>
      <c r="D14" s="116" t="str">
        <f>'Annex A.1 Bid Form (Technical) '!D14</f>
        <v xml:space="preserve">Gedaref </v>
      </c>
      <c r="E14" s="116" t="str">
        <f>'Annex A.1 Bid Form (Technical) '!E14</f>
        <v>Pcs</v>
      </c>
      <c r="F14" s="116">
        <f>'Annex A.1 Bid Form (Technical) '!F14</f>
        <v>500</v>
      </c>
      <c r="I14" s="27"/>
      <c r="J14" s="26"/>
      <c r="K14" s="26"/>
      <c r="L14" s="26"/>
      <c r="M14" s="26"/>
      <c r="N14" s="26"/>
      <c r="O14" s="26"/>
      <c r="P14" s="26"/>
      <c r="Q14" s="26"/>
      <c r="R14" s="26"/>
      <c r="S14" s="26"/>
      <c r="T14" s="26"/>
      <c r="U14" s="26"/>
      <c r="V14" s="26"/>
      <c r="W14" s="26"/>
      <c r="X14" s="26"/>
      <c r="Y14" s="26"/>
    </row>
    <row r="15" spans="1:25" x14ac:dyDescent="0.3">
      <c r="A15" s="92" t="s">
        <v>36</v>
      </c>
      <c r="B15" s="93"/>
      <c r="C15" s="93"/>
      <c r="D15" s="93"/>
      <c r="E15" s="93"/>
      <c r="F15" s="93"/>
      <c r="G15" s="93"/>
      <c r="H15" s="18" t="s">
        <v>37</v>
      </c>
      <c r="I15" s="28">
        <f>SUM(I4:I14)</f>
        <v>0</v>
      </c>
    </row>
    <row r="16" spans="1:25" ht="26" x14ac:dyDescent="0.3">
      <c r="A16" s="92"/>
      <c r="B16" s="93"/>
      <c r="C16" s="93"/>
      <c r="D16" s="93"/>
      <c r="E16" s="93"/>
      <c r="F16" s="93"/>
      <c r="G16" s="93"/>
      <c r="H16" s="19" t="s">
        <v>38</v>
      </c>
      <c r="I16" s="29"/>
    </row>
    <row r="17" spans="1:9" ht="13.5" thickBot="1" x14ac:dyDescent="0.35">
      <c r="A17" s="92"/>
      <c r="B17" s="93"/>
      <c r="C17" s="93"/>
      <c r="D17" s="93"/>
      <c r="E17" s="93"/>
      <c r="F17" s="93"/>
      <c r="G17" s="93"/>
      <c r="H17" s="20" t="s">
        <v>35</v>
      </c>
      <c r="I17" s="30">
        <f>I15+I16</f>
        <v>0</v>
      </c>
    </row>
    <row r="18" spans="1:9" x14ac:dyDescent="0.3">
      <c r="A18" s="89" t="s">
        <v>1</v>
      </c>
      <c r="B18" s="90"/>
      <c r="C18" s="90"/>
      <c r="D18" s="90"/>
      <c r="E18" s="90"/>
      <c r="F18" s="90"/>
      <c r="G18" s="89" t="s">
        <v>2</v>
      </c>
      <c r="H18" s="90"/>
      <c r="I18" s="94"/>
    </row>
    <row r="19" spans="1:9" ht="32.15" customHeight="1" x14ac:dyDescent="0.3">
      <c r="A19" s="95" t="s">
        <v>17</v>
      </c>
      <c r="B19" s="96"/>
      <c r="C19" s="97" t="str">
        <f>+'Annex A.1 Bid Form (Technical) '!C18</f>
        <v>Gadref DRC Sudan, warehouse</v>
      </c>
      <c r="D19" s="98"/>
      <c r="E19" s="98"/>
      <c r="F19" s="98"/>
      <c r="G19" s="21" t="s">
        <v>18</v>
      </c>
      <c r="H19" s="99"/>
      <c r="I19" s="99"/>
    </row>
    <row r="20" spans="1:9" x14ac:dyDescent="0.3">
      <c r="A20" s="95" t="s">
        <v>19</v>
      </c>
      <c r="B20" s="96"/>
      <c r="C20" s="97" t="str">
        <f>+'Annex A.1 Bid Form (Technical) '!C19</f>
        <v>90 days after closing of ITB</v>
      </c>
      <c r="D20" s="98"/>
      <c r="E20" s="98"/>
      <c r="F20" s="98"/>
      <c r="G20" s="21" t="s">
        <v>21</v>
      </c>
      <c r="H20" s="99"/>
      <c r="I20" s="99"/>
    </row>
    <row r="21" spans="1:9" ht="13.5" thickBot="1" x14ac:dyDescent="0.35">
      <c r="A21" s="100" t="s">
        <v>39</v>
      </c>
      <c r="B21" s="101"/>
      <c r="C21" s="102" t="s">
        <v>40</v>
      </c>
      <c r="D21" s="103"/>
      <c r="E21" s="103"/>
      <c r="F21" s="104"/>
      <c r="G21" s="21" t="s">
        <v>41</v>
      </c>
      <c r="H21" s="105"/>
      <c r="I21" s="105"/>
    </row>
    <row r="22" spans="1:9" ht="25" customHeight="1" x14ac:dyDescent="0.3">
      <c r="A22" s="106" t="str">
        <f>+'Annex A.1 Bid Form (Technical) '!A20</f>
        <v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v>
      </c>
      <c r="B22" s="107"/>
      <c r="C22" s="107"/>
      <c r="D22" s="107"/>
      <c r="E22" s="107"/>
      <c r="F22" s="108"/>
      <c r="G22" s="21" t="s">
        <v>23</v>
      </c>
      <c r="H22" s="99"/>
      <c r="I22" s="99"/>
    </row>
    <row r="23" spans="1:9" ht="39" customHeight="1" x14ac:dyDescent="0.3">
      <c r="A23" s="109"/>
      <c r="B23" s="110"/>
      <c r="C23" s="110"/>
      <c r="D23" s="110"/>
      <c r="E23" s="110"/>
      <c r="F23" s="111"/>
      <c r="G23" s="21" t="s">
        <v>29</v>
      </c>
      <c r="H23" s="99"/>
      <c r="I23" s="99"/>
    </row>
    <row r="24" spans="1:9" ht="22.5" customHeight="1" x14ac:dyDescent="0.3">
      <c r="A24" s="109"/>
      <c r="B24" s="110"/>
      <c r="C24" s="110"/>
      <c r="D24" s="110"/>
      <c r="E24" s="110"/>
      <c r="F24" s="111"/>
      <c r="G24" s="21" t="s">
        <v>30</v>
      </c>
      <c r="H24" s="99"/>
      <c r="I24" s="99"/>
    </row>
    <row r="25" spans="1:9" ht="18.649999999999999" customHeight="1" x14ac:dyDescent="0.3">
      <c r="A25" s="109"/>
      <c r="B25" s="110"/>
      <c r="C25" s="110"/>
      <c r="D25" s="110"/>
      <c r="E25" s="110"/>
      <c r="F25" s="111"/>
      <c r="G25" s="21" t="s">
        <v>42</v>
      </c>
      <c r="H25" s="99"/>
      <c r="I25" s="99"/>
    </row>
    <row r="26" spans="1:9" ht="46" customHeight="1" x14ac:dyDescent="0.3">
      <c r="A26" s="109"/>
      <c r="B26" s="110"/>
      <c r="C26" s="110"/>
      <c r="D26" s="110"/>
      <c r="E26" s="110"/>
      <c r="F26" s="111"/>
      <c r="G26" s="21" t="s">
        <v>31</v>
      </c>
      <c r="H26" s="99"/>
      <c r="I26" s="99"/>
    </row>
    <row r="27" spans="1:9" ht="68.5" customHeight="1" thickBot="1" x14ac:dyDescent="0.35">
      <c r="A27" s="112"/>
      <c r="B27" s="113"/>
      <c r="C27" s="113"/>
      <c r="D27" s="113"/>
      <c r="E27" s="113"/>
      <c r="F27" s="114"/>
      <c r="G27" s="33" t="s">
        <v>32</v>
      </c>
      <c r="H27" s="99"/>
      <c r="I27" s="99"/>
    </row>
  </sheetData>
  <mergeCells count="22">
    <mergeCell ref="A21:B21"/>
    <mergeCell ref="C21:F21"/>
    <mergeCell ref="H21:I21"/>
    <mergeCell ref="A22:F27"/>
    <mergeCell ref="H22:I22"/>
    <mergeCell ref="H23:I23"/>
    <mergeCell ref="H24:I24"/>
    <mergeCell ref="H25:I25"/>
    <mergeCell ref="H26:I26"/>
    <mergeCell ref="H27:I27"/>
    <mergeCell ref="A19:B19"/>
    <mergeCell ref="C19:F19"/>
    <mergeCell ref="H19:I19"/>
    <mergeCell ref="A20:B20"/>
    <mergeCell ref="C20:F20"/>
    <mergeCell ref="H20:I20"/>
    <mergeCell ref="C1:H1"/>
    <mergeCell ref="A2:F2"/>
    <mergeCell ref="G2:I2"/>
    <mergeCell ref="A15:G17"/>
    <mergeCell ref="A18:F18"/>
    <mergeCell ref="G18:I18"/>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4" ma:contentTypeDescription="Create a new document." ma:contentTypeScope="" ma:versionID="084912676dd9ddcc3b5859403ad3ae80">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4ae6fb2fbc834c533588b9d937163484"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377836-1512-4125-8BA9-D2A869CCA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7fb2d-ca13-4f03-836f-93cd540a258d"/>
    <ds:schemaRef ds:uri="58b2cb87-2480-48c4-87d9-c91a31dc3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1199FC-4F7B-41C4-BDF6-5AA173ED8EC6}">
  <ds:schemaRefs>
    <ds:schemaRef ds:uri="http://schemas.microsoft.com/office/2006/metadata/properties"/>
    <ds:schemaRef ds:uri="bdc7fb2d-ca13-4f03-836f-93cd540a258d"/>
    <ds:schemaRef ds:uri="http://purl.org/dc/terms/"/>
    <ds:schemaRef ds:uri="http://purl.org/dc/elements/1.1/"/>
    <ds:schemaRef ds:uri="http://schemas.microsoft.com/office/2006/documentManagement/types"/>
    <ds:schemaRef ds:uri="http://schemas.microsoft.com/office/infopath/2007/PartnerControls"/>
    <ds:schemaRef ds:uri="58b2cb87-2480-48c4-87d9-c91a31dc349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1BF9F23-831D-4628-9941-8A2400C8F5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Bid Form (Technical) </vt:lpstr>
      <vt:lpstr>Annex A.2  Bid Form (Financial)</vt:lpstr>
      <vt:lpstr>'Annex A.1 Bid Form (Technical)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2024-05-26T12:19:27Z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